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Mi unidad\RECURSOS PEDAGÓGICOS\CALCULADORAS EXCEL\"/>
    </mc:Choice>
  </mc:AlternateContent>
  <xr:revisionPtr revIDLastSave="0" documentId="13_ncr:1_{7AC60BCF-C1C2-4070-8D50-A85C70E6FA49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TEORÍA" sheetId="3" r:id="rId1"/>
    <sheet name="INSTRUCCIONES" sheetId="4" r:id="rId2"/>
    <sheet name="CALCULADORA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E8" i="1" s="1"/>
  <c r="E7" i="1"/>
  <c r="E12" i="1"/>
  <c r="F11" i="1" s="1"/>
  <c r="D12" i="1"/>
  <c r="C8" i="1"/>
  <c r="G7" i="1" l="1"/>
  <c r="H7" i="1" s="1"/>
  <c r="F8" i="1" l="1"/>
  <c r="E15" i="1" s="1"/>
  <c r="C15" i="1" l="1"/>
  <c r="H15" i="1" s="1"/>
</calcChain>
</file>

<file path=xl/sharedStrings.xml><?xml version="1.0" encoding="utf-8"?>
<sst xmlns="http://schemas.openxmlformats.org/spreadsheetml/2006/main" count="48" uniqueCount="46">
  <si>
    <t>Constante de columna, Cc</t>
  </si>
  <si>
    <t>Carga admisible, Pa (N)</t>
  </si>
  <si>
    <t>Carga crítica para columna larga, Pcr (N)</t>
  </si>
  <si>
    <t>GEOMETRÍA</t>
  </si>
  <si>
    <t>MATERIAL</t>
  </si>
  <si>
    <t>CARGA</t>
  </si>
  <si>
    <t>Tipo de apoyo. K</t>
  </si>
  <si>
    <t>Longitud.
L (mm)</t>
  </si>
  <si>
    <t>Área.
A (mm2)</t>
  </si>
  <si>
    <t>Radio de giro.
r (mm)</t>
  </si>
  <si>
    <t>Razón de esbeltez.
Re</t>
  </si>
  <si>
    <t>Carga crítica para columna corta. 
Pcr (N)</t>
  </si>
  <si>
    <t>Fuente: Mott, R. L. (2004). Machine elements in mechanical design. Upper Saddle River: Pearson Educación.</t>
  </si>
  <si>
    <t>Factor de seguridad
N</t>
  </si>
  <si>
    <t>Esfuerzo de fluencia, Sy (MPa)</t>
  </si>
  <si>
    <t>Diámetro de la columna
D (mm)</t>
  </si>
  <si>
    <r>
      <t>Momento de inercia.
I (mm</t>
    </r>
    <r>
      <rPr>
        <vertAlign val="superscript"/>
        <sz val="20"/>
        <rFont val="Times New Roman"/>
        <family val="1"/>
      </rPr>
      <t>4</t>
    </r>
    <r>
      <rPr>
        <sz val="20"/>
        <rFont val="Times New Roman"/>
        <family val="1"/>
      </rPr>
      <t>)</t>
    </r>
  </si>
  <si>
    <t>CÁLCULO DE COLUMNAS CIRCULARES AL PANDEO</t>
  </si>
  <si>
    <t>Articulado en los dos extremos</t>
  </si>
  <si>
    <t>Fijo en los dos extremos</t>
  </si>
  <si>
    <t>K</t>
  </si>
  <si>
    <t>Fijo en un extremo y articulado en el otro</t>
  </si>
  <si>
    <t>Fijo en un extremo y libre en el otro</t>
  </si>
  <si>
    <t>Las demás celdas contienen las fórmulas que la calculadora utiliza para obtener los resultados y no se pueden alterar.</t>
  </si>
  <si>
    <t>El proceso tiene la condición de iterativo, lo cual significa que el usuario puede variar los parámetros de entrada hasta obtener el resultado requerido.</t>
  </si>
  <si>
    <t>En la calculadora las celdas dispuestas para introducir los datos requeridos se identifican en color azul y son las únicas que el usuario puede cambiar. 
Los datos requeridos deben introducirse de acuerdo con las unidades indicadas en cada caso.</t>
  </si>
  <si>
    <t>CALCULADORA DE COLUMNAS</t>
  </si>
  <si>
    <t>FUNCIÓN DE LA CALCULADORA</t>
  </si>
  <si>
    <t>Calcular la carga admisible a compresión para una columna con sección transversal circular.</t>
  </si>
  <si>
    <t>OPERACIÓN DE LA CALCULADORA</t>
  </si>
  <si>
    <t>FUNDAMENTACIÓN TEÓRICA</t>
  </si>
  <si>
    <t>La calculadora fundamenta su cómputo en la teoría sobre carga de columnas rectas cargadas en el centro de la sección transversal.</t>
  </si>
  <si>
    <r>
      <t xml:space="preserve">La </t>
    </r>
    <r>
      <rPr>
        <i/>
        <sz val="12"/>
        <rFont val="Times New Roman"/>
        <family val="1"/>
      </rPr>
      <t>columna</t>
    </r>
    <r>
      <rPr>
        <sz val="12"/>
        <rFont val="Times New Roman"/>
        <family val="1"/>
      </rPr>
      <t xml:space="preserve"> es considerada como un cuerpo mecánico esbelto cargado con fuerzas de compresión axiales. La columna falla por el fenómeno de inestabilidad elástica denominada pandeo, el cual lleva a que las condiciones geométricas y del material son insuficientes para mantener la columna recta bajo una carga aplicada. Si la carga se mantiene la columna colapsa.</t>
    </r>
  </si>
  <si>
    <t xml:space="preserve">En la estabilidad de la columna intervienen parámetros geométricos, el tipo de fijación de los extremos de la columna y las propiedades del material. </t>
  </si>
  <si>
    <t>El tipo de fijación de la columna puede ser articulado, fijo o libre y se expresa mediante el coeficiente K, cuyos valores admisibles se muestran en la figura 6-3 (Mott), transcrita en esta página.</t>
  </si>
  <si>
    <t>TIPO DE APOYO</t>
  </si>
  <si>
    <t>INSTRUCCIONES</t>
  </si>
  <si>
    <t>Módulo de Young, 
E (GPa)</t>
  </si>
  <si>
    <t>El usuario introduce los parámetros geométricos de la columna, el tipo de apoyo, las propiedades del material usado y el factor de seguridad. Estos parámetros son: el diámetro y la longitud de la columna, el coeficiente asociado con el tipo de apoyo de la columna y la rigidez y el esfuerzo de fluencia del material.</t>
  </si>
  <si>
    <r>
      <t xml:space="preserve">Con los anteriores valores conocidos La  calculadora obtiene el </t>
    </r>
    <r>
      <rPr>
        <i/>
        <sz val="12"/>
        <rFont val="Times New Roman"/>
        <family val="1"/>
      </rPr>
      <t>Momento de inercia de la sección (I)</t>
    </r>
    <r>
      <rPr>
        <sz val="12"/>
        <rFont val="Times New Roman"/>
        <family val="1"/>
      </rPr>
      <t xml:space="preserve">, el </t>
    </r>
    <r>
      <rPr>
        <i/>
        <sz val="12"/>
        <rFont val="Times New Roman"/>
        <family val="1"/>
      </rPr>
      <t>Área de la sección (A)</t>
    </r>
    <r>
      <rPr>
        <sz val="12"/>
        <rFont val="Times New Roman"/>
        <family val="1"/>
      </rPr>
      <t xml:space="preserve">, el </t>
    </r>
    <r>
      <rPr>
        <i/>
        <sz val="12"/>
        <rFont val="Times New Roman"/>
        <family val="1"/>
      </rPr>
      <t>Radio de giro de la sección (r</t>
    </r>
    <r>
      <rPr>
        <sz val="12"/>
        <rFont val="Times New Roman"/>
        <family val="1"/>
      </rPr>
      <t xml:space="preserve">), la </t>
    </r>
    <r>
      <rPr>
        <i/>
        <sz val="12"/>
        <rFont val="Times New Roman"/>
        <family val="1"/>
      </rPr>
      <t>Razón de esbeltez (Re</t>
    </r>
    <r>
      <rPr>
        <sz val="12"/>
        <rFont val="Times New Roman"/>
        <family val="1"/>
      </rPr>
      <t xml:space="preserve">) y la </t>
    </r>
    <r>
      <rPr>
        <i/>
        <sz val="12"/>
        <rFont val="Times New Roman"/>
        <family val="1"/>
      </rPr>
      <t>Constante de la columna (Cc</t>
    </r>
    <r>
      <rPr>
        <sz val="12"/>
        <rFont val="Times New Roman"/>
        <family val="1"/>
      </rPr>
      <t>).</t>
    </r>
  </si>
  <si>
    <r>
      <t xml:space="preserve">Los parámetros geométricos introducidos para el cálculo de la columna son el </t>
    </r>
    <r>
      <rPr>
        <i/>
        <sz val="12"/>
        <rFont val="Times New Roman"/>
        <family val="1"/>
      </rPr>
      <t xml:space="preserve">Diámetro (D) </t>
    </r>
    <r>
      <rPr>
        <sz val="12"/>
        <rFont val="Times New Roman"/>
        <family val="1"/>
      </rPr>
      <t xml:space="preserve">de la sección transversal y la </t>
    </r>
    <r>
      <rPr>
        <i/>
        <sz val="12"/>
        <rFont val="Times New Roman"/>
        <family val="1"/>
      </rPr>
      <t>Longitud (L)</t>
    </r>
    <r>
      <rPr>
        <sz val="12"/>
        <rFont val="Times New Roman"/>
        <family val="1"/>
      </rPr>
      <t xml:space="preserve"> de la columna.</t>
    </r>
  </si>
  <si>
    <r>
      <t xml:space="preserve">Los parámetros del material que se consideran son el </t>
    </r>
    <r>
      <rPr>
        <i/>
        <sz val="12"/>
        <rFont val="Times New Roman"/>
        <family val="1"/>
      </rPr>
      <t>Módulo de Young (E</t>
    </r>
    <r>
      <rPr>
        <sz val="12"/>
        <rFont val="Times New Roman"/>
        <family val="1"/>
      </rPr>
      <t xml:space="preserve">) y el </t>
    </r>
    <r>
      <rPr>
        <i/>
        <sz val="12"/>
        <rFont val="Times New Roman"/>
        <family val="1"/>
      </rPr>
      <t>Esfuerzo de fluencia (Sy</t>
    </r>
    <r>
      <rPr>
        <sz val="12"/>
        <rFont val="Times New Roman"/>
        <family val="1"/>
      </rPr>
      <t>).</t>
    </r>
  </si>
  <si>
    <r>
      <t xml:space="preserve">La comparación entre la </t>
    </r>
    <r>
      <rPr>
        <i/>
        <sz val="12"/>
        <rFont val="Times New Roman"/>
        <family val="1"/>
      </rPr>
      <t>Razón de esbeltez</t>
    </r>
    <r>
      <rPr>
        <sz val="12"/>
        <rFont val="Times New Roman"/>
        <family val="1"/>
      </rPr>
      <t xml:space="preserve"> y la </t>
    </r>
    <r>
      <rPr>
        <i/>
        <sz val="12"/>
        <rFont val="Times New Roman"/>
        <family val="1"/>
      </rPr>
      <t>Constante de la columna</t>
    </r>
    <r>
      <rPr>
        <sz val="12"/>
        <rFont val="Times New Roman"/>
        <family val="1"/>
      </rPr>
      <t xml:space="preserve"> permite determinar si la </t>
    </r>
    <r>
      <rPr>
        <i/>
        <sz val="12"/>
        <rFont val="Times New Roman"/>
        <family val="1"/>
      </rPr>
      <t>Carga crítica (Pcr</t>
    </r>
    <r>
      <rPr>
        <sz val="12"/>
        <rFont val="Times New Roman"/>
        <family val="1"/>
      </rPr>
      <t xml:space="preserve">) se calcula para una </t>
    </r>
    <r>
      <rPr>
        <i/>
        <sz val="12"/>
        <rFont val="Times New Roman"/>
        <family val="1"/>
      </rPr>
      <t>Columna corta</t>
    </r>
    <r>
      <rPr>
        <sz val="12"/>
        <rFont val="Times New Roman"/>
        <family val="1"/>
      </rPr>
      <t xml:space="preserve"> (Método de Jhonson) o una </t>
    </r>
    <r>
      <rPr>
        <i/>
        <sz val="12"/>
        <rFont val="Times New Roman"/>
        <family val="1"/>
      </rPr>
      <t>Coluna larga</t>
    </r>
    <r>
      <rPr>
        <sz val="12"/>
        <rFont val="Times New Roman"/>
        <family val="1"/>
      </rPr>
      <t xml:space="preserve"> (método de Euler).</t>
    </r>
  </si>
  <si>
    <r>
      <t xml:space="preserve">Finalmente, se calcula una </t>
    </r>
    <r>
      <rPr>
        <i/>
        <sz val="12"/>
        <rFont val="Times New Roman"/>
        <family val="1"/>
      </rPr>
      <t>Carga admisible (Pa</t>
    </r>
    <r>
      <rPr>
        <sz val="12"/>
        <rFont val="Times New Roman"/>
        <family val="1"/>
      </rPr>
      <t xml:space="preserve">) a partir de un </t>
    </r>
    <r>
      <rPr>
        <i/>
        <sz val="12"/>
        <rFont val="Times New Roman"/>
        <family val="1"/>
      </rPr>
      <t>Factor de seguridad</t>
    </r>
    <r>
      <rPr>
        <sz val="12"/>
        <rFont val="Times New Roman"/>
        <family val="1"/>
      </rPr>
      <t xml:space="preserve"> suministrado.</t>
    </r>
  </si>
  <si>
    <t>La secuencia de cálculo la ofrece Mott a través de el diagrama de flujo mostrado en la Figura 6-4, transcrita en esta página.</t>
  </si>
  <si>
    <t>Calculadora de columnas de sección circular © 2022 by Hernan Dario Cortes Silva is licensed under CC BY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</si>
</sst>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8"/>
      <name val="Arial"/>
      <family val="2"/>
    </font>
    <font>
      <sz val="10"/>
      <color indexed="43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20"/>
      <color indexed="43"/>
      <name val="Times New Roman"/>
      <family val="1"/>
    </font>
    <font>
      <b/>
      <sz val="11"/>
      <color rgb="FFFA7D00"/>
      <name val="Calibri"/>
      <family val="2"/>
      <scheme val="minor"/>
    </font>
    <font>
      <b/>
      <sz val="26"/>
      <name val="Times New Roman"/>
      <family val="1"/>
    </font>
    <font>
      <u/>
      <sz val="10"/>
      <color theme="10"/>
      <name val="Arial"/>
      <family val="2"/>
    </font>
    <font>
      <sz val="12"/>
      <name val="Times New Roman"/>
      <family val="1"/>
    </font>
    <font>
      <b/>
      <sz val="20"/>
      <color rgb="FFFA7D00"/>
      <name val="Calibri"/>
      <family val="2"/>
      <scheme val="minor"/>
    </font>
    <font>
      <i/>
      <sz val="12"/>
      <name val="Times New Roman"/>
      <family val="1"/>
    </font>
    <font>
      <sz val="20"/>
      <color theme="9" tint="0.7999816888943144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9" borderId="13" applyNumberFormat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2" fillId="2" borderId="0" xfId="0" applyFont="1" applyFill="1" applyBorder="1"/>
    <xf numFmtId="0" fontId="4" fillId="2" borderId="0" xfId="0" applyFont="1" applyFill="1" applyAlignment="1">
      <alignment horizontal="center"/>
    </xf>
    <xf numFmtId="0" fontId="5" fillId="4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8" borderId="7" xfId="0" applyFont="1" applyFill="1" applyBorder="1"/>
    <xf numFmtId="0" fontId="5" fillId="8" borderId="8" xfId="0" applyFont="1" applyFill="1" applyBorder="1"/>
    <xf numFmtId="164" fontId="5" fillId="4" borderId="9" xfId="0" applyNumberFormat="1" applyFont="1" applyFill="1" applyBorder="1"/>
    <xf numFmtId="0" fontId="5" fillId="5" borderId="4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5" fillId="7" borderId="6" xfId="0" applyFont="1" applyFill="1" applyBorder="1" applyAlignment="1">
      <alignment wrapText="1"/>
    </xf>
    <xf numFmtId="0" fontId="5" fillId="5" borderId="8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7" fillId="2" borderId="0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64" fontId="5" fillId="8" borderId="8" xfId="0" applyNumberFormat="1" applyFont="1" applyFill="1" applyBorder="1"/>
    <xf numFmtId="2" fontId="5" fillId="4" borderId="8" xfId="0" applyNumberFormat="1" applyFont="1" applyFill="1" applyBorder="1"/>
    <xf numFmtId="3" fontId="9" fillId="7" borderId="9" xfId="0" applyNumberFormat="1" applyFont="1" applyFill="1" applyBorder="1"/>
    <xf numFmtId="3" fontId="5" fillId="5" borderId="8" xfId="0" applyNumberFormat="1" applyFont="1" applyFill="1" applyBorder="1"/>
    <xf numFmtId="0" fontId="8" fillId="9" borderId="13" xfId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wrapText="1"/>
    </xf>
    <xf numFmtId="0" fontId="3" fillId="2" borderId="0" xfId="0" applyFont="1" applyFill="1" applyAlignment="1"/>
    <xf numFmtId="0" fontId="8" fillId="9" borderId="13" xfId="1" applyAlignment="1">
      <alignment horizontal="center" vertical="center"/>
    </xf>
    <xf numFmtId="0" fontId="8" fillId="2" borderId="13" xfId="1" applyFill="1" applyAlignment="1">
      <alignment horizontal="right"/>
    </xf>
    <xf numFmtId="0" fontId="3" fillId="2" borderId="0" xfId="0" applyFont="1" applyFill="1" applyAlignment="1">
      <alignment horizontal="right"/>
    </xf>
    <xf numFmtId="0" fontId="8" fillId="2" borderId="13" xfId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12" fillId="2" borderId="13" xfId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3" fontId="5" fillId="5" borderId="7" xfId="0" applyNumberFormat="1" applyFont="1" applyFill="1" applyBorder="1"/>
    <xf numFmtId="0" fontId="5" fillId="2" borderId="0" xfId="0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0" fontId="5" fillId="4" borderId="17" xfId="0" applyFont="1" applyFill="1" applyBorder="1" applyAlignment="1">
      <alignment wrapText="1"/>
    </xf>
    <xf numFmtId="0" fontId="5" fillId="4" borderId="18" xfId="0" applyFont="1" applyFill="1" applyBorder="1" applyAlignment="1">
      <alignment wrapText="1"/>
    </xf>
    <xf numFmtId="0" fontId="14" fillId="2" borderId="0" xfId="0" applyFont="1" applyFill="1" applyBorder="1"/>
    <xf numFmtId="0" fontId="10" fillId="0" borderId="0" xfId="2"/>
  </cellXfs>
  <cellStyles count="3">
    <cellStyle name="Cálculo" xfId="1" builtinId="22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83820</xdr:rowOff>
    </xdr:from>
    <xdr:to>
      <xdr:col>10</xdr:col>
      <xdr:colOff>450650</xdr:colOff>
      <xdr:row>34</xdr:row>
      <xdr:rowOff>19723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26C9E8-A6F2-4DF0-B8B8-8A4AF2DC8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3180" y="251460"/>
          <a:ext cx="6676190" cy="9857143"/>
        </a:xfrm>
        <a:prstGeom prst="rect">
          <a:avLst/>
        </a:prstGeom>
      </xdr:spPr>
    </xdr:pic>
    <xdr:clientData/>
  </xdr:twoCellAnchor>
  <xdr:twoCellAnchor editAs="oneCell">
    <xdr:from>
      <xdr:col>2</xdr:col>
      <xdr:colOff>7620</xdr:colOff>
      <xdr:row>36</xdr:row>
      <xdr:rowOff>38100</xdr:rowOff>
    </xdr:from>
    <xdr:to>
      <xdr:col>9</xdr:col>
      <xdr:colOff>72390</xdr:colOff>
      <xdr:row>53</xdr:row>
      <xdr:rowOff>142875</xdr:rowOff>
    </xdr:to>
    <xdr:pic>
      <xdr:nvPicPr>
        <xdr:cNvPr id="3" name="Imagen 2" descr="Diagrama&#10;&#10;Descripción generada automáticamente">
          <a:extLst>
            <a:ext uri="{FF2B5EF4-FFF2-40B4-BE49-F238E27FC236}">
              <a16:creationId xmlns:a16="http://schemas.microsoft.com/office/drawing/2014/main" id="{CE9D2F5B-615F-49F3-8420-6FE920DEF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0" y="10721340"/>
          <a:ext cx="5612130" cy="2969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reativecommons.org/licenses/by/4.0/?ref=chooser-v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creativecommons.org/licenses/by/4.0/?ref=chooser-v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/4.0/?ref=chooser-v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64"/>
  <sheetViews>
    <sheetView workbookViewId="0">
      <selection activeCell="F57" sqref="F57"/>
    </sheetView>
  </sheetViews>
  <sheetFormatPr baseColWidth="10" defaultRowHeight="13.2" x14ac:dyDescent="0.25"/>
  <cols>
    <col min="1" max="1" width="83.6640625" style="1" customWidth="1"/>
    <col min="2" max="2" width="6.6640625" style="1" customWidth="1"/>
    <col min="3" max="16384" width="11.5546875" style="1"/>
  </cols>
  <sheetData>
    <row r="3" spans="1:1" ht="14.4" x14ac:dyDescent="0.25">
      <c r="A3" s="37" t="s">
        <v>26</v>
      </c>
    </row>
    <row r="4" spans="1:1" ht="14.4" x14ac:dyDescent="0.25">
      <c r="A4" s="33" t="s">
        <v>27</v>
      </c>
    </row>
    <row r="5" spans="1:1" ht="31.2" x14ac:dyDescent="0.25">
      <c r="A5" s="34" t="s">
        <v>28</v>
      </c>
    </row>
    <row r="6" spans="1:1" ht="14.4" x14ac:dyDescent="0.25">
      <c r="A6" s="33" t="s">
        <v>29</v>
      </c>
    </row>
    <row r="7" spans="1:1" ht="62.4" x14ac:dyDescent="0.25">
      <c r="A7" s="34" t="s">
        <v>38</v>
      </c>
    </row>
    <row r="8" spans="1:1" ht="14.4" x14ac:dyDescent="0.25">
      <c r="A8" s="33" t="s">
        <v>30</v>
      </c>
    </row>
    <row r="9" spans="1:1" ht="31.2" x14ac:dyDescent="0.25">
      <c r="A9" s="34" t="s">
        <v>31</v>
      </c>
    </row>
    <row r="10" spans="1:1" ht="78" x14ac:dyDescent="0.25">
      <c r="A10" s="34" t="s">
        <v>32</v>
      </c>
    </row>
    <row r="11" spans="1:1" ht="31.2" x14ac:dyDescent="0.25">
      <c r="A11" s="34" t="s">
        <v>33</v>
      </c>
    </row>
    <row r="12" spans="1:1" ht="31.2" x14ac:dyDescent="0.25">
      <c r="A12" s="34" t="s">
        <v>40</v>
      </c>
    </row>
    <row r="13" spans="1:1" ht="46.8" x14ac:dyDescent="0.25">
      <c r="A13" s="34" t="s">
        <v>34</v>
      </c>
    </row>
    <row r="14" spans="1:1" ht="31.2" x14ac:dyDescent="0.25">
      <c r="A14" s="34" t="s">
        <v>41</v>
      </c>
    </row>
    <row r="15" spans="1:1" ht="46.8" x14ac:dyDescent="0.25">
      <c r="A15" s="34" t="s">
        <v>39</v>
      </c>
    </row>
    <row r="16" spans="1:1" ht="46.8" x14ac:dyDescent="0.25">
      <c r="A16" s="34" t="s">
        <v>42</v>
      </c>
    </row>
    <row r="17" spans="1:1" ht="31.2" x14ac:dyDescent="0.25">
      <c r="A17" s="34" t="s">
        <v>43</v>
      </c>
    </row>
    <row r="18" spans="1:1" ht="31.2" x14ac:dyDescent="0.3">
      <c r="A18" s="35" t="s">
        <v>44</v>
      </c>
    </row>
    <row r="35" spans="1:3" x14ac:dyDescent="0.25">
      <c r="C35" s="36" t="s">
        <v>12</v>
      </c>
    </row>
    <row r="37" spans="1:3" ht="14.4" x14ac:dyDescent="0.3">
      <c r="A37" s="38" t="s">
        <v>35</v>
      </c>
      <c r="B37" s="40" t="s">
        <v>20</v>
      </c>
    </row>
    <row r="38" spans="1:3" x14ac:dyDescent="0.25">
      <c r="A38" s="39" t="s">
        <v>19</v>
      </c>
      <c r="B38" s="41">
        <v>0.65</v>
      </c>
    </row>
    <row r="39" spans="1:3" x14ac:dyDescent="0.25">
      <c r="A39" s="39" t="s">
        <v>21</v>
      </c>
      <c r="B39" s="41">
        <v>0.8</v>
      </c>
    </row>
    <row r="40" spans="1:3" x14ac:dyDescent="0.25">
      <c r="A40" s="39" t="s">
        <v>18</v>
      </c>
      <c r="B40" s="41">
        <v>1</v>
      </c>
    </row>
    <row r="41" spans="1:3" x14ac:dyDescent="0.25">
      <c r="A41" s="39" t="s">
        <v>22</v>
      </c>
      <c r="B41" s="41">
        <v>2.1</v>
      </c>
    </row>
    <row r="55" spans="1:17" x14ac:dyDescent="0.25">
      <c r="A55" s="52" t="s">
        <v>45</v>
      </c>
    </row>
    <row r="64" spans="1:17" x14ac:dyDescent="0.25">
      <c r="J64" s="36"/>
      <c r="K64" s="36"/>
      <c r="L64" s="36"/>
      <c r="M64" s="36"/>
      <c r="N64" s="36"/>
      <c r="O64" s="36"/>
      <c r="P64" s="36"/>
      <c r="Q64" s="36"/>
    </row>
  </sheetData>
  <sheetProtection algorithmName="SHA-512" hashValue="dNnAncUEu4saFyUVCSL/n3v/p4RVPmGhB/z1ymPu3fMv1cuFW6K+8jbxJIAQ7VROIMkw0lyjKfEsyjnxYJ5aJw==" saltValue="4Tsiqxkyyq3BDjDD9xK70A==" spinCount="100000" sheet="1" objects="1" scenarios="1"/>
  <phoneticPr fontId="1" type="noConversion"/>
  <hyperlinks>
    <hyperlink ref="A55" r:id="rId1" display="http://creativecommons.org/licenses/by/4.0/?ref=chooser-v1" xr:uid="{28340B68-B404-4B32-B1C8-B9CC73A74CFB}"/>
  </hyperlinks>
  <pageMargins left="0.75" right="0.75" top="1" bottom="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1"/>
  <sheetViews>
    <sheetView zoomScale="90" zoomScaleNormal="90" workbookViewId="0">
      <selection activeCell="A20" sqref="A20"/>
    </sheetView>
  </sheetViews>
  <sheetFormatPr baseColWidth="10" defaultRowHeight="13.2" x14ac:dyDescent="0.25"/>
  <cols>
    <col min="1" max="1" width="115.33203125" style="1" customWidth="1"/>
    <col min="2" max="16384" width="11.5546875" style="1"/>
  </cols>
  <sheetData>
    <row r="4" spans="1:1" ht="25.8" x14ac:dyDescent="0.25">
      <c r="A4" s="42" t="s">
        <v>36</v>
      </c>
    </row>
    <row r="5" spans="1:1" ht="47.4" customHeight="1" x14ac:dyDescent="0.25">
      <c r="A5" s="43" t="s">
        <v>25</v>
      </c>
    </row>
    <row r="6" spans="1:1" ht="50.4" x14ac:dyDescent="0.25">
      <c r="A6" s="43" t="s">
        <v>23</v>
      </c>
    </row>
    <row r="7" spans="1:1" ht="50.4" x14ac:dyDescent="0.25">
      <c r="A7" s="43" t="s">
        <v>24</v>
      </c>
    </row>
    <row r="11" spans="1:1" x14ac:dyDescent="0.25">
      <c r="A11" s="52" t="s">
        <v>45</v>
      </c>
    </row>
  </sheetData>
  <sheetProtection algorithmName="SHA-512" hashValue="XAyUUbF+g416b35aNY6RwZhn3S12XP/QERTbWR5T2pzsASUzMeztBuM6TriHzQvlchaUBswIY1KGL+raKw2Ocg==" saltValue="++seyy3IzHlH59QI0PDuGQ==" spinCount="100000" sheet="1" objects="1" scenarios="1"/>
  <hyperlinks>
    <hyperlink ref="A11" r:id="rId1" display="http://creativecommons.org/licenses/by/4.0/?ref=chooser-v1" xr:uid="{0ED62C9A-F077-46B4-802D-813E41F541B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8"/>
  <sheetViews>
    <sheetView tabSelected="1" zoomScale="82" zoomScaleNormal="82" workbookViewId="0">
      <selection activeCell="G23" sqref="G23"/>
    </sheetView>
  </sheetViews>
  <sheetFormatPr baseColWidth="10" defaultRowHeight="13.2" x14ac:dyDescent="0.25"/>
  <cols>
    <col min="1" max="1" width="5.6640625" style="1" customWidth="1"/>
    <col min="2" max="2" width="11.6640625" style="1" bestFit="1" customWidth="1"/>
    <col min="3" max="3" width="17" style="1" customWidth="1"/>
    <col min="4" max="4" width="15.44140625" style="1" customWidth="1"/>
    <col min="5" max="5" width="16" style="1" customWidth="1"/>
    <col min="6" max="6" width="18.44140625" style="1" customWidth="1"/>
    <col min="7" max="7" width="16.88671875" style="1" customWidth="1"/>
    <col min="8" max="8" width="20.33203125" style="1" customWidth="1"/>
    <col min="9" max="9" width="15.77734375" style="1" customWidth="1"/>
    <col min="10" max="16384" width="11.5546875" style="1"/>
  </cols>
  <sheetData>
    <row r="1" spans="2:11" ht="13.8" thickBot="1" x14ac:dyDescent="0.3"/>
    <row r="2" spans="2:11" ht="34.5" customHeight="1" thickBot="1" x14ac:dyDescent="0.5">
      <c r="B2" s="26" t="s">
        <v>17</v>
      </c>
      <c r="C2" s="27"/>
      <c r="D2" s="27"/>
      <c r="E2" s="27"/>
      <c r="F2" s="27"/>
      <c r="G2" s="27"/>
      <c r="H2" s="28"/>
      <c r="I2" s="6"/>
      <c r="J2" s="6"/>
      <c r="K2" s="6"/>
    </row>
    <row r="5" spans="2:11" ht="25.2" x14ac:dyDescent="0.45">
      <c r="B5" s="44" t="s">
        <v>3</v>
      </c>
      <c r="C5" s="45"/>
      <c r="D5" s="45"/>
      <c r="E5" s="45"/>
      <c r="F5" s="45"/>
      <c r="G5" s="45"/>
      <c r="H5" s="45"/>
      <c r="I5" s="3"/>
    </row>
    <row r="6" spans="2:11" ht="105" x14ac:dyDescent="0.45">
      <c r="B6" s="7" t="s">
        <v>6</v>
      </c>
      <c r="C6" s="8" t="s">
        <v>7</v>
      </c>
      <c r="D6" s="8" t="s">
        <v>15</v>
      </c>
      <c r="E6" s="8" t="s">
        <v>16</v>
      </c>
      <c r="F6" s="8" t="s">
        <v>8</v>
      </c>
      <c r="G6" s="8" t="s">
        <v>9</v>
      </c>
      <c r="H6" s="9" t="s">
        <v>10</v>
      </c>
      <c r="J6" s="2"/>
      <c r="K6" s="2"/>
    </row>
    <row r="7" spans="2:11" ht="25.8" thickBot="1" x14ac:dyDescent="0.5">
      <c r="B7" s="10">
        <v>1</v>
      </c>
      <c r="C7" s="11">
        <v>170</v>
      </c>
      <c r="D7" s="29">
        <v>8</v>
      </c>
      <c r="E7" s="30">
        <f>0.25*PI()*(D7/2)^4</f>
        <v>201.06192982974676</v>
      </c>
      <c r="F7" s="30">
        <f>0.25*PI()*D7^2</f>
        <v>50.26548245743669</v>
      </c>
      <c r="G7" s="30">
        <f>SQRT(E7/F7)</f>
        <v>2</v>
      </c>
      <c r="H7" s="12">
        <f>B7*C7/G7</f>
        <v>85</v>
      </c>
    </row>
    <row r="8" spans="2:11" ht="25.8" thickBot="1" x14ac:dyDescent="0.5">
      <c r="B8" s="18"/>
      <c r="C8" s="51">
        <f>C7/1000</f>
        <v>0.17</v>
      </c>
      <c r="D8" s="51"/>
      <c r="E8" s="51">
        <f>F7/1000000</f>
        <v>5.0265482457436693E-5</v>
      </c>
      <c r="F8" s="51">
        <f>G7/1000</f>
        <v>2E-3</v>
      </c>
      <c r="G8" s="19"/>
      <c r="H8" s="19"/>
      <c r="I8" s="5"/>
    </row>
    <row r="9" spans="2:11" ht="25.8" thickBot="1" x14ac:dyDescent="0.5">
      <c r="B9" s="17"/>
      <c r="D9" s="20" t="s">
        <v>4</v>
      </c>
      <c r="E9" s="21"/>
      <c r="F9" s="22"/>
      <c r="G9" s="17"/>
      <c r="H9" s="17"/>
    </row>
    <row r="10" spans="2:11" ht="100.8" x14ac:dyDescent="0.45">
      <c r="B10" s="17"/>
      <c r="C10" s="47"/>
      <c r="D10" s="48" t="s">
        <v>37</v>
      </c>
      <c r="E10" s="49" t="s">
        <v>14</v>
      </c>
      <c r="F10" s="50" t="s">
        <v>0</v>
      </c>
      <c r="G10" s="17"/>
      <c r="H10" s="17"/>
      <c r="K10" s="2"/>
    </row>
    <row r="11" spans="2:11" ht="25.8" thickBot="1" x14ac:dyDescent="0.5">
      <c r="B11" s="17"/>
      <c r="C11" s="18"/>
      <c r="D11" s="10">
        <v>70</v>
      </c>
      <c r="E11" s="11">
        <v>50</v>
      </c>
      <c r="F11" s="12">
        <f>SQRT(2*PI()^2*D12/E12)</f>
        <v>166.23745764132161</v>
      </c>
      <c r="G11" s="17"/>
      <c r="H11" s="17"/>
    </row>
    <row r="12" spans="2:11" ht="25.8" thickBot="1" x14ac:dyDescent="0.5">
      <c r="B12" s="18"/>
      <c r="C12" s="19"/>
      <c r="D12" s="51">
        <f>D11*1000000000</f>
        <v>70000000000</v>
      </c>
      <c r="E12" s="51">
        <f>E11*1000000</f>
        <v>50000000</v>
      </c>
      <c r="F12" s="18"/>
      <c r="G12" s="18"/>
      <c r="H12" s="18"/>
      <c r="I12" s="3"/>
    </row>
    <row r="13" spans="2:11" ht="25.2" x14ac:dyDescent="0.45">
      <c r="B13" s="17"/>
      <c r="C13" s="23" t="s">
        <v>5</v>
      </c>
      <c r="D13" s="24"/>
      <c r="E13" s="24"/>
      <c r="F13" s="24"/>
      <c r="G13" s="24"/>
      <c r="H13" s="25"/>
      <c r="I13" s="3"/>
    </row>
    <row r="14" spans="2:11" ht="151.19999999999999" x14ac:dyDescent="0.45">
      <c r="B14" s="17"/>
      <c r="C14" s="13" t="s">
        <v>11</v>
      </c>
      <c r="D14" s="14"/>
      <c r="E14" s="14" t="s">
        <v>2</v>
      </c>
      <c r="F14" s="14"/>
      <c r="G14" s="14" t="s">
        <v>13</v>
      </c>
      <c r="H14" s="15" t="s">
        <v>1</v>
      </c>
      <c r="I14" s="4"/>
    </row>
    <row r="15" spans="2:11" ht="32.4" thickBot="1" x14ac:dyDescent="0.55000000000000004">
      <c r="B15" s="17"/>
      <c r="C15" s="46">
        <f>IF(H7&lt;=F11,F8*E12*(1-(E12*H7^2)/(4*PI()^2*D12)),"No aplica")</f>
        <v>86927.758003287672</v>
      </c>
      <c r="D15" s="16"/>
      <c r="E15" s="32" t="str">
        <f>IF(H7&gt;F11,PI()^2*D12*F8/H7^2,"No aplica")</f>
        <v>No aplica</v>
      </c>
      <c r="F15" s="16"/>
      <c r="G15" s="11">
        <v>1.5</v>
      </c>
      <c r="H15" s="31">
        <f>IF(ISNONTEXT(C15),C15/G15,E15/G15)</f>
        <v>57951.838668858451</v>
      </c>
      <c r="I15" s="3"/>
    </row>
    <row r="18" spans="3:3" x14ac:dyDescent="0.25">
      <c r="C18" s="52" t="s">
        <v>45</v>
      </c>
    </row>
  </sheetData>
  <sheetProtection algorithmName="SHA-512" hashValue="0tiL7p8LkqBWGpxMZGzEt5IsqUfYz0E9p+Z/enj9ZQUv9QfZfVsPkLtmPKYHu25D3hlbEW2x4eHsrVtY88u5Sg==" saltValue="Ojg72gE1IcYCGVjZdixn/Q==" spinCount="100000" sheet="1" objects="1" scenarios="1"/>
  <protectedRanges>
    <protectedRange sqref="G15" name="Rango3"/>
    <protectedRange sqref="B7:D7" name="Rango1"/>
    <protectedRange sqref="D11:E11" name="Rango2"/>
  </protectedRanges>
  <mergeCells count="4">
    <mergeCell ref="C13:H13"/>
    <mergeCell ref="B2:H2"/>
    <mergeCell ref="B5:H5"/>
    <mergeCell ref="D9:F9"/>
  </mergeCells>
  <phoneticPr fontId="1" type="noConversion"/>
  <hyperlinks>
    <hyperlink ref="C18" r:id="rId1" display="http://creativecommons.org/licenses/by/4.0/?ref=chooser-v1" xr:uid="{9A729C12-E52E-4EFE-AFD8-676274F89228}"/>
  </hyperlinks>
  <pageMargins left="0.75" right="0.75" top="1" bottom="1" header="0" footer="0"/>
  <pageSetup orientation="portrait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ipo de apoyo" prompt="El valor seleccionado dependerá del tipo de apoyo, como se muestra en la pestaña TEORÍA" xr:uid="{C1B0E10D-F16F-4E1F-BDAD-A04B9E07AA84}">
          <x14:formula1>
            <xm:f>TEORÍA!$B$38:$B$41</xm:f>
          </x14:formula1>
          <xm:sqref>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TEORÍA</vt:lpstr>
      <vt:lpstr>INSTRUCCIONES</vt:lpstr>
      <vt:lpstr>CALCULADORA</vt:lpstr>
    </vt:vector>
  </TitlesOfParts>
  <Company>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Cortés</dc:creator>
  <cp:lastModifiedBy>HDCortéS</cp:lastModifiedBy>
  <dcterms:created xsi:type="dcterms:W3CDTF">2010-10-03T17:25:32Z</dcterms:created>
  <dcterms:modified xsi:type="dcterms:W3CDTF">2022-03-14T16:13:26Z</dcterms:modified>
</cp:coreProperties>
</file>